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DEV\Carlos\2020 Comp Plan\Subcommittees\Housing\Meeting #2\"/>
    </mc:Choice>
  </mc:AlternateContent>
  <xr:revisionPtr revIDLastSave="0" documentId="13_ncr:1_{F4217A3F-1DD4-4A24-834F-B3C07811FD58}" xr6:coauthVersionLast="36" xr6:coauthVersionMax="36" xr10:uidLastSave="{00000000-0000-0000-0000-000000000000}"/>
  <bookViews>
    <workbookView xWindow="0" yWindow="0" windowWidth="24000" windowHeight="9525" activeTab="1" xr2:uid="{3402349F-8231-4805-8F40-938109958F1F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I22" i="1"/>
  <c r="I23" i="1" s="1"/>
  <c r="H22" i="1"/>
  <c r="H23" i="1" s="1"/>
  <c r="F22" i="1"/>
  <c r="F23" i="1" s="1"/>
  <c r="C22" i="1"/>
  <c r="J21" i="1"/>
  <c r="K21" i="1" s="1"/>
  <c r="J20" i="1"/>
  <c r="K20" i="1" s="1"/>
  <c r="K19" i="1"/>
  <c r="J19" i="1"/>
  <c r="J18" i="1"/>
  <c r="K18" i="1" s="1"/>
  <c r="J17" i="1"/>
  <c r="K17" i="1" s="1"/>
  <c r="I15" i="1"/>
  <c r="H15" i="1"/>
  <c r="G15" i="1"/>
  <c r="F15" i="1"/>
  <c r="E15" i="1"/>
  <c r="E23" i="1" s="1"/>
  <c r="D15" i="1"/>
  <c r="J15" i="1" s="1"/>
  <c r="J14" i="1"/>
  <c r="K14" i="1" s="1"/>
  <c r="K13" i="1"/>
  <c r="J13" i="1"/>
  <c r="C13" i="1"/>
  <c r="C15" i="1" s="1"/>
  <c r="K12" i="1"/>
  <c r="K15" i="1" s="1"/>
  <c r="J12" i="1"/>
  <c r="H10" i="1"/>
  <c r="G10" i="1"/>
  <c r="F10" i="1"/>
  <c r="E10" i="1"/>
  <c r="D10" i="1"/>
  <c r="D23" i="1" s="1"/>
  <c r="C10" i="1"/>
  <c r="J9" i="1"/>
  <c r="K9" i="1" s="1"/>
  <c r="J8" i="1"/>
  <c r="K8" i="1" s="1"/>
  <c r="K10" i="1" s="1"/>
  <c r="C23" i="1" l="1"/>
  <c r="J22" i="1"/>
  <c r="K22" i="1"/>
  <c r="J10" i="1"/>
  <c r="K23" i="1" l="1"/>
  <c r="J23" i="1"/>
</calcChain>
</file>

<file path=xl/sharedStrings.xml><?xml version="1.0" encoding="utf-8"?>
<sst xmlns="http://schemas.openxmlformats.org/spreadsheetml/2006/main" count="24" uniqueCount="20">
  <si>
    <t>Date</t>
  </si>
  <si>
    <t>OWNER-OCCUPIED</t>
  </si>
  <si>
    <t>To Meet Goal</t>
  </si>
  <si>
    <t>Single Family Ownership</t>
  </si>
  <si>
    <t>Mutifamily Ownership</t>
  </si>
  <si>
    <t>Total Owner</t>
  </si>
  <si>
    <t>RENTAL HOUSING</t>
  </si>
  <si>
    <t>Market Rate (new construction)</t>
  </si>
  <si>
    <t>Deep/Shallow-Subsidy</t>
  </si>
  <si>
    <t>Special Needs/Transitional</t>
  </si>
  <si>
    <t>Total Renter-Occupied</t>
  </si>
  <si>
    <t>SENIOR HOUSING</t>
  </si>
  <si>
    <t xml:space="preserve">    Deep/Shallow Subsidy</t>
  </si>
  <si>
    <t>Adult Rental</t>
  </si>
  <si>
    <t>Congregate</t>
  </si>
  <si>
    <t>Assisted Livng</t>
  </si>
  <si>
    <t>Memory Care</t>
  </si>
  <si>
    <t>Total Senior</t>
  </si>
  <si>
    <t>Total All Units</t>
  </si>
  <si>
    <t>Units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</si>
</sst>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079041349339528E-2"/>
          <c:y val="7.7696814516766466E-2"/>
          <c:w val="0.93799199690202661"/>
          <c:h val="0.66195899019024229"/>
        </c:manualLayout>
      </c:layout>
      <c:bar3DChart>
        <c:barDir val="col"/>
        <c:grouping val="clustered"/>
        <c:varyColors val="0"/>
        <c:ser>
          <c:idx val="0"/>
          <c:order val="0"/>
          <c:tx>
            <c:v>Demand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2.691337020559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5-4869-9D74-F14686CF39D2}"/>
                </c:ext>
              </c:extLst>
            </c:dLbl>
            <c:dLbl>
              <c:idx val="2"/>
              <c:layout>
                <c:manualLayout>
                  <c:x val="0"/>
                  <c:y val="7.66283617375161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5-4869-9D74-F14686CF39D2}"/>
                </c:ext>
              </c:extLst>
            </c:dLbl>
            <c:dLbl>
              <c:idx val="4"/>
              <c:layout>
                <c:manualLayout>
                  <c:x val="-2.1857923497268562E-3"/>
                  <c:y val="1.345668510279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5-4869-9D74-F14686CF39D2}"/>
                </c:ext>
              </c:extLst>
            </c:dLbl>
            <c:dLbl>
              <c:idx val="5"/>
              <c:layout>
                <c:manualLayout>
                  <c:x val="5.252786024697733E-4"/>
                  <c:y val="1.345668510279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5-4869-9D74-F14686CF39D2}"/>
                </c:ext>
              </c:extLst>
            </c:dLbl>
            <c:dLbl>
              <c:idx val="6"/>
              <c:layout>
                <c:manualLayout>
                  <c:x val="1.3994550892554231E-3"/>
                  <c:y val="3.850122647614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5-4869-9D74-F14686CF39D2}"/>
                </c:ext>
              </c:extLst>
            </c:dLbl>
            <c:dLbl>
              <c:idx val="7"/>
              <c:layout>
                <c:manualLayout>
                  <c:x val="0"/>
                  <c:y val="-4.48556170093206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C5-4869-9D74-F14686CF39D2}"/>
                </c:ext>
              </c:extLst>
            </c:dLbl>
            <c:dLbl>
              <c:idx val="8"/>
              <c:layout>
                <c:manualLayout>
                  <c:x val="3.7585153864223633E-3"/>
                  <c:y val="-1.192409713387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C5-4869-9D74-F14686CF39D2}"/>
                </c:ext>
              </c:extLst>
            </c:dLbl>
            <c:dLbl>
              <c:idx val="9"/>
              <c:layout>
                <c:manualLayout>
                  <c:x val="-8.014479365048651E-17"/>
                  <c:y val="-8.9711234018642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C5-4869-9D74-F14686CF39D2}"/>
                </c:ext>
              </c:extLst>
            </c:dLbl>
            <c:dLbl>
              <c:idx val="11"/>
              <c:layout>
                <c:manualLayout>
                  <c:x val="5.4644808743169399E-3"/>
                  <c:y val="-8.0740110616777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C5-4869-9D74-F14686CF39D2}"/>
                </c:ext>
              </c:extLst>
            </c:dLbl>
            <c:dLbl>
              <c:idx val="12"/>
              <c:layout>
                <c:manualLayout>
                  <c:x val="0"/>
                  <c:y val="-2.9156151056058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C5-4869-9D74-F14686CF39D2}"/>
                </c:ext>
              </c:extLst>
            </c:dLbl>
            <c:dLbl>
              <c:idx val="13"/>
              <c:layout>
                <c:manualLayout>
                  <c:x val="-1.3781063883522698E-16"/>
                  <c:y val="-2.298850852125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C5-4869-9D74-F14686CF3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ln w="12700">
                      <a:noFill/>
                    </a:ln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[1]Sheet4!$A$1:$A$23</c15:sqref>
                  </c15:fullRef>
                </c:ext>
              </c:extLst>
              <c:f>([1]Sheet4!$A$7:$A$9,[1]Sheet4!$A$11:$A$14,[1]Sheet4!$A$16:$A$21,[1]Sheet4!$A$23)</c:f>
              <c:strCache>
                <c:ptCount val="14"/>
                <c:pt idx="0">
                  <c:v>OWNER-OCCUPIED</c:v>
                </c:pt>
                <c:pt idx="1">
                  <c:v>Single Family Ownership</c:v>
                </c:pt>
                <c:pt idx="2">
                  <c:v>Mutifamily Ownership</c:v>
                </c:pt>
                <c:pt idx="3">
                  <c:v>RENTAL HOUSING</c:v>
                </c:pt>
                <c:pt idx="4">
                  <c:v>Market Rate (new construction)</c:v>
                </c:pt>
                <c:pt idx="5">
                  <c:v>Deep/Shallow-Subsidy</c:v>
                </c:pt>
                <c:pt idx="6">
                  <c:v>Special Needs/Transitional</c:v>
                </c:pt>
                <c:pt idx="7">
                  <c:v>SENIOR HOUSING</c:v>
                </c:pt>
                <c:pt idx="8">
                  <c:v>    Deep/Shallow Subsidy</c:v>
                </c:pt>
                <c:pt idx="9">
                  <c:v>Adult Rental</c:v>
                </c:pt>
                <c:pt idx="10">
                  <c:v>Congregate</c:v>
                </c:pt>
                <c:pt idx="11">
                  <c:v>Assisted Livng</c:v>
                </c:pt>
                <c:pt idx="12">
                  <c:v>Memory Care</c:v>
                </c:pt>
                <c:pt idx="13">
                  <c:v>Total All Units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[1]Sheet4!$C$1:$C$23</c15:sqref>
                  </c15:fullRef>
                </c:ext>
              </c:extLst>
              <c:f>([1]Sheet4!$C$7:$C$9,[1]Sheet4!$C$11:$C$14,[1]Sheet4!$C$16:$C$21,[1]Sheet4!$C$23)</c:f>
              <c:numCache>
                <c:formatCode>General</c:formatCode>
                <c:ptCount val="14"/>
                <c:pt idx="0">
                  <c:v>392</c:v>
                </c:pt>
                <c:pt idx="1">
                  <c:v>261</c:v>
                </c:pt>
                <c:pt idx="2">
                  <c:v>131</c:v>
                </c:pt>
                <c:pt idx="3">
                  <c:v>634</c:v>
                </c:pt>
                <c:pt idx="4">
                  <c:v>333</c:v>
                </c:pt>
                <c:pt idx="5">
                  <c:v>276</c:v>
                </c:pt>
                <c:pt idx="6">
                  <c:v>25</c:v>
                </c:pt>
                <c:pt idx="7">
                  <c:v>403</c:v>
                </c:pt>
                <c:pt idx="8">
                  <c:v>97</c:v>
                </c:pt>
                <c:pt idx="9">
                  <c:v>96</c:v>
                </c:pt>
                <c:pt idx="10">
                  <c:v>118</c:v>
                </c:pt>
                <c:pt idx="11">
                  <c:v>10</c:v>
                </c:pt>
                <c:pt idx="12">
                  <c:v>82</c:v>
                </c:pt>
                <c:pt idx="13">
                  <c:v>1429</c:v>
                </c:pt>
              </c:numCache>
            </c:numRef>
          </c:val>
          <c:shape val="pyramid"/>
          <c:extLst>
            <c:ext xmlns:c16="http://schemas.microsoft.com/office/drawing/2014/chart" uri="{C3380CC4-5D6E-409C-BE32-E72D297353CC}">
              <c16:uniqueId val="{0000000B-9DC5-4869-9D74-F14686CF39D2}"/>
            </c:ext>
          </c:extLst>
        </c:ser>
        <c:ser>
          <c:idx val="1"/>
          <c:order val="1"/>
          <c:tx>
            <c:v>Units Completed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259668508287279E-2"/>
                  <c:y val="-8.0658876034791719E-3"/>
                </c:manualLayout>
              </c:layout>
              <c:tx>
                <c:rich>
                  <a:bodyPr/>
                  <a:lstStyle/>
                  <a:p>
                    <a:fld id="{ABC871C2-A853-4C8F-B944-4F0DD4D4997F}" type="VALUE">
                      <a:rPr lang="en-US" sz="1400" b="1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9DC5-4869-9D74-F14686CF39D2}"/>
                </c:ext>
              </c:extLst>
            </c:dLbl>
            <c:dLbl>
              <c:idx val="1"/>
              <c:layout>
                <c:manualLayout>
                  <c:x val="1.0313075506445646E-2"/>
                  <c:y val="-2.167338647370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C5-4869-9D74-F14686CF39D2}"/>
                </c:ext>
              </c:extLst>
            </c:dLbl>
            <c:dLbl>
              <c:idx val="2"/>
              <c:layout>
                <c:manualLayout>
                  <c:x val="8.8398358239046761E-3"/>
                  <c:y val="-3.92482021598578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745856353591157E-2"/>
                      <c:h val="4.73002481363285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9DC5-4869-9D74-F14686CF39D2}"/>
                </c:ext>
              </c:extLst>
            </c:dLbl>
            <c:dLbl>
              <c:idx val="3"/>
              <c:layout>
                <c:manualLayout>
                  <c:x val="6.2735682629834807E-3"/>
                  <c:y val="-1.1213904252330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C5-4869-9D74-F14686CF39D2}"/>
                </c:ext>
              </c:extLst>
            </c:dLbl>
            <c:dLbl>
              <c:idx val="4"/>
              <c:layout>
                <c:manualLayout>
                  <c:x val="7.3664681978177675E-3"/>
                  <c:y val="-2.4670712241917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C5-4869-9D74-F14686CF39D2}"/>
                </c:ext>
              </c:extLst>
            </c:dLbl>
            <c:dLbl>
              <c:idx val="5"/>
              <c:layout>
                <c:manualLayout>
                  <c:x val="1.3259668508287239E-2"/>
                  <c:y val="-1.345668510279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C5-4869-9D74-F14686CF39D2}"/>
                </c:ext>
              </c:extLst>
            </c:dLbl>
            <c:dLbl>
              <c:idx val="7"/>
              <c:layout>
                <c:manualLayout>
                  <c:x val="1.311477714334334E-2"/>
                  <c:y val="-1.7569012890338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DC5-4869-9D74-F14686CF39D2}"/>
                </c:ext>
              </c:extLst>
            </c:dLbl>
            <c:dLbl>
              <c:idx val="8"/>
              <c:layout>
                <c:manualLayout>
                  <c:x val="8.8397790055247533E-3"/>
                  <c:y val="-8.22343478722171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DC5-4869-9D74-F14686CF39D2}"/>
                </c:ext>
              </c:extLst>
            </c:dLbl>
            <c:dLbl>
              <c:idx val="9"/>
              <c:layout>
                <c:manualLayout>
                  <c:x val="8.8397790055247533E-3"/>
                  <c:y val="-6.7283425513980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DC5-4869-9D74-F14686CF39D2}"/>
                </c:ext>
              </c:extLst>
            </c:dLbl>
            <c:dLbl>
              <c:idx val="10"/>
              <c:layout>
                <c:manualLayout>
                  <c:x val="1.0313075506445564E-2"/>
                  <c:y val="4.48556170093206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DC5-4869-9D74-F14686CF39D2}"/>
                </c:ext>
              </c:extLst>
            </c:dLbl>
            <c:dLbl>
              <c:idx val="11"/>
              <c:layout>
                <c:manualLayout>
                  <c:x val="2.5406232254794789E-3"/>
                  <c:y val="-1.0952304697535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DC5-4869-9D74-F14686CF39D2}"/>
                </c:ext>
              </c:extLst>
            </c:dLbl>
            <c:dLbl>
              <c:idx val="12"/>
              <c:layout>
                <c:manualLayout>
                  <c:x val="7.9001329907757295E-3"/>
                  <c:y val="-1.8502913506852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DC5-4869-9D74-F14686CF39D2}"/>
                </c:ext>
              </c:extLst>
            </c:dLbl>
            <c:dLbl>
              <c:idx val="13"/>
              <c:layout>
                <c:manualLayout>
                  <c:x val="1.7679531861795803E-2"/>
                  <c:y val="4.48556170093201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DC5-4869-9D74-F14686CF3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[1]Sheet4!$A$1:$A$23</c15:sqref>
                  </c15:fullRef>
                </c:ext>
              </c:extLst>
              <c:f>([1]Sheet4!$A$7:$A$9,[1]Sheet4!$A$11:$A$14,[1]Sheet4!$A$16:$A$21,[1]Sheet4!$A$23)</c:f>
              <c:strCache>
                <c:ptCount val="14"/>
                <c:pt idx="0">
                  <c:v>OWNER-OCCUPIED</c:v>
                </c:pt>
                <c:pt idx="1">
                  <c:v>Single Family Ownership</c:v>
                </c:pt>
                <c:pt idx="2">
                  <c:v>Mutifamily Ownership</c:v>
                </c:pt>
                <c:pt idx="3">
                  <c:v>RENTAL HOUSING</c:v>
                </c:pt>
                <c:pt idx="4">
                  <c:v>Market Rate (new construction)</c:v>
                </c:pt>
                <c:pt idx="5">
                  <c:v>Deep/Shallow-Subsidy</c:v>
                </c:pt>
                <c:pt idx="6">
                  <c:v>Special Needs/Transitional</c:v>
                </c:pt>
                <c:pt idx="7">
                  <c:v>SENIOR HOUSING</c:v>
                </c:pt>
                <c:pt idx="8">
                  <c:v>    Deep/Shallow Subsidy</c:v>
                </c:pt>
                <c:pt idx="9">
                  <c:v>Adult Rental</c:v>
                </c:pt>
                <c:pt idx="10">
                  <c:v>Congregate</c:v>
                </c:pt>
                <c:pt idx="11">
                  <c:v>Assisted Livng</c:v>
                </c:pt>
                <c:pt idx="12">
                  <c:v>Memory Care</c:v>
                </c:pt>
                <c:pt idx="13">
                  <c:v>Total All Units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[1]Sheet4!$J$1:$J$23</c15:sqref>
                  </c15:fullRef>
                </c:ext>
              </c:extLst>
              <c:f>([1]Sheet4!$J$7:$J$9,[1]Sheet4!$J$11:$J$14,[1]Sheet4!$J$16:$J$21,[1]Sheet4!$J$23)</c:f>
              <c:numCache>
                <c:formatCode>General</c:formatCode>
                <c:ptCount val="14"/>
                <c:pt idx="0">
                  <c:v>58</c:v>
                </c:pt>
                <c:pt idx="1">
                  <c:v>42</c:v>
                </c:pt>
                <c:pt idx="2">
                  <c:v>16</c:v>
                </c:pt>
                <c:pt idx="3">
                  <c:v>297</c:v>
                </c:pt>
                <c:pt idx="4">
                  <c:v>271</c:v>
                </c:pt>
                <c:pt idx="5">
                  <c:v>41</c:v>
                </c:pt>
                <c:pt idx="6">
                  <c:v>0</c:v>
                </c:pt>
                <c:pt idx="7">
                  <c:v>76</c:v>
                </c:pt>
                <c:pt idx="8">
                  <c:v>0</c:v>
                </c:pt>
                <c:pt idx="9">
                  <c:v>0</c:v>
                </c:pt>
                <c:pt idx="10">
                  <c:v>76</c:v>
                </c:pt>
                <c:pt idx="11">
                  <c:v>0</c:v>
                </c:pt>
                <c:pt idx="12">
                  <c:v>0</c:v>
                </c:pt>
                <c:pt idx="13">
                  <c:v>446</c:v>
                </c:pt>
              </c:numCache>
            </c:numRef>
          </c:val>
          <c:shape val="pyramid"/>
          <c:extLst>
            <c:ext xmlns:c15="http://schemas.microsoft.com/office/drawing/2012/chart" uri="{02D57815-91ED-43cb-92C2-25804820EDAC}">
              <c15:categoryFilterExceptions>
                <c15:categoryFilterException>
                  <c15:sqref>[1]Sheet4!$J$10</c15:sqref>
                  <c15:dLbl>
                    <c:idx val="2"/>
                    <c:layout>
                      <c:manualLayout>
                        <c:x val="8.8397790055248626E-3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90A-44E6-9AE5-BDB9747584B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9-9DC5-4869-9D74-F14686CF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1"/>
        <c:gapDepth val="327"/>
        <c:shape val="box"/>
        <c:axId val="2036575855"/>
        <c:axId val="2036577935"/>
        <c:axId val="0"/>
      </c:bar3DChart>
      <c:catAx>
        <c:axId val="203657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577935"/>
        <c:crosses val="autoZero"/>
        <c:auto val="1"/>
        <c:lblAlgn val="ctr"/>
        <c:lblOffset val="100"/>
        <c:noMultiLvlLbl val="0"/>
      </c:catAx>
      <c:valAx>
        <c:axId val="2036577935"/>
        <c:scaling>
          <c:orientation val="minMax"/>
          <c:max val="650"/>
          <c:min val="0"/>
        </c:scaling>
        <c:delete val="0"/>
        <c:axPos val="l"/>
        <c:majorGridlines>
          <c:spPr>
            <a:ln w="1587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3657585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315659575702205"/>
          <c:y val="3.0406446408934491E-2"/>
          <c:w val="0.18810274508498276"/>
          <c:h val="2.9541621207544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079041349339528E-2"/>
          <c:y val="7.7696814516766466E-2"/>
          <c:w val="0.93799199690202661"/>
          <c:h val="0.66195899019024229"/>
        </c:manualLayout>
      </c:layout>
      <c:bar3DChart>
        <c:barDir val="col"/>
        <c:grouping val="clustered"/>
        <c:varyColors val="0"/>
        <c:ser>
          <c:idx val="0"/>
          <c:order val="0"/>
          <c:tx>
            <c:v>Demand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2.691337020559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FA-4E9E-905F-2052B0815C53}"/>
                </c:ext>
              </c:extLst>
            </c:dLbl>
            <c:dLbl>
              <c:idx val="2"/>
              <c:layout>
                <c:manualLayout>
                  <c:x val="0"/>
                  <c:y val="7.66283617375161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FA-4E9E-905F-2052B0815C53}"/>
                </c:ext>
              </c:extLst>
            </c:dLbl>
            <c:dLbl>
              <c:idx val="4"/>
              <c:layout>
                <c:manualLayout>
                  <c:x val="-2.1857923497268562E-3"/>
                  <c:y val="1.345668510279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FA-4E9E-905F-2052B0815C53}"/>
                </c:ext>
              </c:extLst>
            </c:dLbl>
            <c:dLbl>
              <c:idx val="5"/>
              <c:layout>
                <c:manualLayout>
                  <c:x val="5.252786024697733E-4"/>
                  <c:y val="1.345668510279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FA-4E9E-905F-2052B0815C53}"/>
                </c:ext>
              </c:extLst>
            </c:dLbl>
            <c:dLbl>
              <c:idx val="6"/>
              <c:layout>
                <c:manualLayout>
                  <c:x val="1.3994550892554231E-3"/>
                  <c:y val="3.850122647614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FA-4E9E-905F-2052B0815C53}"/>
                </c:ext>
              </c:extLst>
            </c:dLbl>
            <c:dLbl>
              <c:idx val="7"/>
              <c:layout>
                <c:manualLayout>
                  <c:x val="0"/>
                  <c:y val="-4.48556170093206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FA-4E9E-905F-2052B0815C53}"/>
                </c:ext>
              </c:extLst>
            </c:dLbl>
            <c:dLbl>
              <c:idx val="8"/>
              <c:layout>
                <c:manualLayout>
                  <c:x val="3.7585153864223633E-3"/>
                  <c:y val="-1.192409713387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FA-4E9E-905F-2052B0815C53}"/>
                </c:ext>
              </c:extLst>
            </c:dLbl>
            <c:dLbl>
              <c:idx val="9"/>
              <c:layout>
                <c:manualLayout>
                  <c:x val="-8.014479365048651E-17"/>
                  <c:y val="-8.9711234018642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FA-4E9E-905F-2052B0815C53}"/>
                </c:ext>
              </c:extLst>
            </c:dLbl>
            <c:dLbl>
              <c:idx val="11"/>
              <c:layout>
                <c:manualLayout>
                  <c:x val="5.4644808743169399E-3"/>
                  <c:y val="-8.0740110616777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FA-4E9E-905F-2052B0815C53}"/>
                </c:ext>
              </c:extLst>
            </c:dLbl>
            <c:dLbl>
              <c:idx val="12"/>
              <c:layout>
                <c:manualLayout>
                  <c:x val="0"/>
                  <c:y val="-2.9156151056058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FA-4E9E-905F-2052B0815C53}"/>
                </c:ext>
              </c:extLst>
            </c:dLbl>
            <c:dLbl>
              <c:idx val="13"/>
              <c:layout>
                <c:manualLayout>
                  <c:x val="-1.3781063883522698E-16"/>
                  <c:y val="-2.298850852125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FA-4E9E-905F-2052B0815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ln w="12700">
                      <a:noFill/>
                    </a:ln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[1]Sheet4!$A$1:$A$23</c15:sqref>
                  </c15:fullRef>
                </c:ext>
              </c:extLst>
              <c:f>([1]Sheet4!$A$7:$A$9,[1]Sheet4!$A$11:$A$14,[1]Sheet4!$A$16:$A$21,[1]Sheet4!$A$23)</c:f>
              <c:strCache>
                <c:ptCount val="14"/>
                <c:pt idx="0">
                  <c:v>OWNER-OCCUPIED</c:v>
                </c:pt>
                <c:pt idx="1">
                  <c:v>Single Family Ownership</c:v>
                </c:pt>
                <c:pt idx="2">
                  <c:v>Mutifamily Ownership</c:v>
                </c:pt>
                <c:pt idx="3">
                  <c:v>RENTAL HOUSING</c:v>
                </c:pt>
                <c:pt idx="4">
                  <c:v>Market Rate (new construction)</c:v>
                </c:pt>
                <c:pt idx="5">
                  <c:v>Deep/Shallow-Subsidy</c:v>
                </c:pt>
                <c:pt idx="6">
                  <c:v>Special Needs/Transitional</c:v>
                </c:pt>
                <c:pt idx="7">
                  <c:v>SENIOR HOUSING</c:v>
                </c:pt>
                <c:pt idx="8">
                  <c:v>    Deep/Shallow Subsidy</c:v>
                </c:pt>
                <c:pt idx="9">
                  <c:v>Adult Rental</c:v>
                </c:pt>
                <c:pt idx="10">
                  <c:v>Congregate</c:v>
                </c:pt>
                <c:pt idx="11">
                  <c:v>Assisted Livng</c:v>
                </c:pt>
                <c:pt idx="12">
                  <c:v>Memory Care</c:v>
                </c:pt>
                <c:pt idx="13">
                  <c:v>Total All Units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[1]Sheet4!$C$1:$C$23</c15:sqref>
                  </c15:fullRef>
                </c:ext>
              </c:extLst>
              <c:f>([1]Sheet4!$C$7:$C$9,[1]Sheet4!$C$11:$C$14,[1]Sheet4!$C$16:$C$21,[1]Sheet4!$C$23)</c:f>
              <c:numCache>
                <c:formatCode>General</c:formatCode>
                <c:ptCount val="14"/>
                <c:pt idx="0">
                  <c:v>392</c:v>
                </c:pt>
                <c:pt idx="1">
                  <c:v>261</c:v>
                </c:pt>
                <c:pt idx="2">
                  <c:v>131</c:v>
                </c:pt>
                <c:pt idx="3">
                  <c:v>634</c:v>
                </c:pt>
                <c:pt idx="4">
                  <c:v>333</c:v>
                </c:pt>
                <c:pt idx="5">
                  <c:v>276</c:v>
                </c:pt>
                <c:pt idx="6">
                  <c:v>25</c:v>
                </c:pt>
                <c:pt idx="7">
                  <c:v>403</c:v>
                </c:pt>
                <c:pt idx="8">
                  <c:v>97</c:v>
                </c:pt>
                <c:pt idx="9">
                  <c:v>96</c:v>
                </c:pt>
                <c:pt idx="10">
                  <c:v>118</c:v>
                </c:pt>
                <c:pt idx="11">
                  <c:v>10</c:v>
                </c:pt>
                <c:pt idx="12">
                  <c:v>82</c:v>
                </c:pt>
                <c:pt idx="13">
                  <c:v>1429</c:v>
                </c:pt>
              </c:numCache>
            </c:numRef>
          </c:val>
          <c:shape val="pyramid"/>
          <c:extLst>
            <c:ext xmlns:c16="http://schemas.microsoft.com/office/drawing/2014/chart" uri="{C3380CC4-5D6E-409C-BE32-E72D297353CC}">
              <c16:uniqueId val="{0000000B-64FA-4E9E-905F-2052B0815C53}"/>
            </c:ext>
          </c:extLst>
        </c:ser>
        <c:ser>
          <c:idx val="1"/>
          <c:order val="1"/>
          <c:tx>
            <c:v>Units Completed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259668508287279E-2"/>
                  <c:y val="-8.0658876034791719E-3"/>
                </c:manualLayout>
              </c:layout>
              <c:tx>
                <c:rich>
                  <a:bodyPr/>
                  <a:lstStyle/>
                  <a:p>
                    <a:fld id="{ABC871C2-A853-4C8F-B944-4F0DD4D4997F}" type="VALUE">
                      <a:rPr lang="en-US" sz="1400" b="1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64FA-4E9E-905F-2052B0815C53}"/>
                </c:ext>
              </c:extLst>
            </c:dLbl>
            <c:dLbl>
              <c:idx val="1"/>
              <c:layout>
                <c:manualLayout>
                  <c:x val="1.0313075506445646E-2"/>
                  <c:y val="-2.167338647370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FA-4E9E-905F-2052B0815C53}"/>
                </c:ext>
              </c:extLst>
            </c:dLbl>
            <c:dLbl>
              <c:idx val="2"/>
              <c:layout>
                <c:manualLayout>
                  <c:x val="8.8398358239046761E-3"/>
                  <c:y val="-3.92482021598578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745856353591157E-2"/>
                      <c:h val="4.73002481363285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4FA-4E9E-905F-2052B0815C53}"/>
                </c:ext>
              </c:extLst>
            </c:dLbl>
            <c:dLbl>
              <c:idx val="3"/>
              <c:layout>
                <c:manualLayout>
                  <c:x val="6.2735682629834807E-3"/>
                  <c:y val="-1.1213904252330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FA-4E9E-905F-2052B0815C53}"/>
                </c:ext>
              </c:extLst>
            </c:dLbl>
            <c:dLbl>
              <c:idx val="4"/>
              <c:layout>
                <c:manualLayout>
                  <c:x val="7.3664681978177675E-3"/>
                  <c:y val="-2.4670712241917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FA-4E9E-905F-2052B0815C53}"/>
                </c:ext>
              </c:extLst>
            </c:dLbl>
            <c:dLbl>
              <c:idx val="5"/>
              <c:layout>
                <c:manualLayout>
                  <c:x val="1.3259668508287239E-2"/>
                  <c:y val="-1.345668510279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FA-4E9E-905F-2052B0815C53}"/>
                </c:ext>
              </c:extLst>
            </c:dLbl>
            <c:dLbl>
              <c:idx val="7"/>
              <c:layout>
                <c:manualLayout>
                  <c:x val="1.311477714334334E-2"/>
                  <c:y val="-1.7569012890338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FA-4E9E-905F-2052B0815C53}"/>
                </c:ext>
              </c:extLst>
            </c:dLbl>
            <c:dLbl>
              <c:idx val="8"/>
              <c:layout>
                <c:manualLayout>
                  <c:x val="8.8397790055247533E-3"/>
                  <c:y val="-8.22343478722171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FA-4E9E-905F-2052B0815C53}"/>
                </c:ext>
              </c:extLst>
            </c:dLbl>
            <c:dLbl>
              <c:idx val="9"/>
              <c:layout>
                <c:manualLayout>
                  <c:x val="8.8397790055247533E-3"/>
                  <c:y val="-6.7283425513980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FA-4E9E-905F-2052B0815C53}"/>
                </c:ext>
              </c:extLst>
            </c:dLbl>
            <c:dLbl>
              <c:idx val="10"/>
              <c:layout>
                <c:manualLayout>
                  <c:x val="1.0313075506445564E-2"/>
                  <c:y val="4.48556170093206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FA-4E9E-905F-2052B0815C53}"/>
                </c:ext>
              </c:extLst>
            </c:dLbl>
            <c:dLbl>
              <c:idx val="11"/>
              <c:layout>
                <c:manualLayout>
                  <c:x val="2.5406232254794789E-3"/>
                  <c:y val="-1.0952304697535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FA-4E9E-905F-2052B0815C53}"/>
                </c:ext>
              </c:extLst>
            </c:dLbl>
            <c:dLbl>
              <c:idx val="12"/>
              <c:layout>
                <c:manualLayout>
                  <c:x val="7.9001329907757295E-3"/>
                  <c:y val="-1.8502913506852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FA-4E9E-905F-2052B0815C53}"/>
                </c:ext>
              </c:extLst>
            </c:dLbl>
            <c:dLbl>
              <c:idx val="13"/>
              <c:layout>
                <c:manualLayout>
                  <c:x val="1.7679531861795803E-2"/>
                  <c:y val="4.48556170093201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FA-4E9E-905F-2052B0815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[1]Sheet4!$A$1:$A$23</c15:sqref>
                  </c15:fullRef>
                </c:ext>
              </c:extLst>
              <c:f>([1]Sheet4!$A$7:$A$9,[1]Sheet4!$A$11:$A$14,[1]Sheet4!$A$16:$A$21,[1]Sheet4!$A$23)</c:f>
              <c:strCache>
                <c:ptCount val="14"/>
                <c:pt idx="0">
                  <c:v>OWNER-OCCUPIED</c:v>
                </c:pt>
                <c:pt idx="1">
                  <c:v>Single Family Ownership</c:v>
                </c:pt>
                <c:pt idx="2">
                  <c:v>Mutifamily Ownership</c:v>
                </c:pt>
                <c:pt idx="3">
                  <c:v>RENTAL HOUSING</c:v>
                </c:pt>
                <c:pt idx="4">
                  <c:v>Market Rate (new construction)</c:v>
                </c:pt>
                <c:pt idx="5">
                  <c:v>Deep/Shallow-Subsidy</c:v>
                </c:pt>
                <c:pt idx="6">
                  <c:v>Special Needs/Transitional</c:v>
                </c:pt>
                <c:pt idx="7">
                  <c:v>SENIOR HOUSING</c:v>
                </c:pt>
                <c:pt idx="8">
                  <c:v>    Deep/Shallow Subsidy</c:v>
                </c:pt>
                <c:pt idx="9">
                  <c:v>Adult Rental</c:v>
                </c:pt>
                <c:pt idx="10">
                  <c:v>Congregate</c:v>
                </c:pt>
                <c:pt idx="11">
                  <c:v>Assisted Livng</c:v>
                </c:pt>
                <c:pt idx="12">
                  <c:v>Memory Care</c:v>
                </c:pt>
                <c:pt idx="13">
                  <c:v>Total All Units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[1]Sheet4!$J$1:$J$23</c15:sqref>
                  </c15:fullRef>
                </c:ext>
              </c:extLst>
              <c:f>([1]Sheet4!$J$7:$J$9,[1]Sheet4!$J$11:$J$14,[1]Sheet4!$J$16:$J$21,[1]Sheet4!$J$23)</c:f>
              <c:numCache>
                <c:formatCode>General</c:formatCode>
                <c:ptCount val="14"/>
                <c:pt idx="0">
                  <c:v>58</c:v>
                </c:pt>
                <c:pt idx="1">
                  <c:v>42</c:v>
                </c:pt>
                <c:pt idx="2">
                  <c:v>16</c:v>
                </c:pt>
                <c:pt idx="3">
                  <c:v>297</c:v>
                </c:pt>
                <c:pt idx="4">
                  <c:v>271</c:v>
                </c:pt>
                <c:pt idx="5">
                  <c:v>41</c:v>
                </c:pt>
                <c:pt idx="6">
                  <c:v>0</c:v>
                </c:pt>
                <c:pt idx="7">
                  <c:v>76</c:v>
                </c:pt>
                <c:pt idx="8">
                  <c:v>0</c:v>
                </c:pt>
                <c:pt idx="9">
                  <c:v>0</c:v>
                </c:pt>
                <c:pt idx="10">
                  <c:v>76</c:v>
                </c:pt>
                <c:pt idx="11">
                  <c:v>0</c:v>
                </c:pt>
                <c:pt idx="12">
                  <c:v>0</c:v>
                </c:pt>
                <c:pt idx="13">
                  <c:v>446</c:v>
                </c:pt>
              </c:numCache>
            </c:numRef>
          </c:val>
          <c:shape val="pyramid"/>
          <c:extLst>
            <c:ext xmlns:c15="http://schemas.microsoft.com/office/drawing/2012/chart" uri="{02D57815-91ED-43cb-92C2-25804820EDAC}">
              <c15:categoryFilterExceptions>
                <c15:categoryFilterException>
                  <c15:sqref>[1]Sheet4!$J$10</c15:sqref>
                  <c15:dLbl>
                    <c:idx val="2"/>
                    <c:layout>
                      <c:manualLayout>
                        <c:x val="8.8397790055248626E-3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64FA-4E9E-905F-2052B0815C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9-64FA-4E9E-905F-2052B081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1"/>
        <c:gapDepth val="327"/>
        <c:shape val="box"/>
        <c:axId val="2036575855"/>
        <c:axId val="2036577935"/>
        <c:axId val="0"/>
      </c:bar3DChart>
      <c:catAx>
        <c:axId val="203657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577935"/>
        <c:crosses val="autoZero"/>
        <c:auto val="1"/>
        <c:lblAlgn val="ctr"/>
        <c:lblOffset val="100"/>
        <c:noMultiLvlLbl val="0"/>
      </c:catAx>
      <c:valAx>
        <c:axId val="2036577935"/>
        <c:scaling>
          <c:orientation val="minMax"/>
          <c:max val="650"/>
          <c:min val="0"/>
        </c:scaling>
        <c:delete val="0"/>
        <c:axPos val="l"/>
        <c:majorGridlines>
          <c:spPr>
            <a:ln w="1587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3657585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315659575702205"/>
          <c:y val="3.0406446408934491E-2"/>
          <c:w val="0.18810274508498276"/>
          <c:h val="2.9541621207544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1387424</xdr:colOff>
      <xdr:row>0</xdr:row>
      <xdr:rowOff>74377</xdr:rowOff>
    </xdr:from>
    <xdr:ext cx="1668196" cy="92204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E555E8-F3C4-4E75-8182-E363BE96EA0D}"/>
            </a:ext>
          </a:extLst>
        </xdr:cNvPr>
        <xdr:cNvSpPr txBox="1"/>
      </xdr:nvSpPr>
      <xdr:spPr>
        <a:xfrm>
          <a:off x="1387424" y="74377"/>
          <a:ext cx="1668196" cy="922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City of Winona</a:t>
          </a:r>
          <a:endParaRPr lang="en-US" sz="1400">
            <a:effectLst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Housing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Demand</a:t>
          </a:r>
          <a:endParaRPr lang="en-US" sz="1400">
            <a:effectLst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2016 -2031</a:t>
          </a:r>
          <a:endParaRPr lang="en-US" sz="1400">
            <a:effectLst/>
          </a:endParaRPr>
        </a:p>
        <a:p>
          <a:endParaRPr lang="en-US" sz="1100"/>
        </a:p>
      </xdr:txBody>
    </xdr:sp>
    <xdr:clientData/>
  </xdr:oneCellAnchor>
  <xdr:oneCellAnchor>
    <xdr:from>
      <xdr:col>5</xdr:col>
      <xdr:colOff>228600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ED9890-B98F-4AF3-9EC9-010F24CFDFE4}"/>
            </a:ext>
          </a:extLst>
        </xdr:cNvPr>
        <xdr:cNvSpPr txBox="1"/>
      </xdr:nvSpPr>
      <xdr:spPr>
        <a:xfrm>
          <a:off x="5153025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274320</xdr:colOff>
      <xdr:row>2</xdr:row>
      <xdr:rowOff>7620</xdr:rowOff>
    </xdr:from>
    <xdr:ext cx="2834640" cy="762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DCEDDD0-8648-4328-8C04-4386F7CF4D88}"/>
            </a:ext>
          </a:extLst>
        </xdr:cNvPr>
        <xdr:cNvSpPr txBox="1"/>
      </xdr:nvSpPr>
      <xdr:spPr>
        <a:xfrm>
          <a:off x="4027170" y="407670"/>
          <a:ext cx="2834640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City of Winona</a:t>
          </a:r>
          <a:endParaRPr lang="en-US" sz="1400">
            <a:effectLst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-progress/completed</a:t>
          </a:r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Development</a:t>
          </a:r>
          <a:endParaRPr lang="en-US" sz="1400">
            <a:effectLst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2016 -Present</a:t>
          </a:r>
          <a:endParaRPr lang="en-US" sz="1400">
            <a:effectLst/>
          </a:endParaRPr>
        </a:p>
        <a:p>
          <a:endParaRPr lang="en-US" sz="1100"/>
        </a:p>
      </xdr:txBody>
    </xdr:sp>
    <xdr:clientData/>
  </xdr:oneCellAnchor>
  <xdr:oneCellAnchor>
    <xdr:from>
      <xdr:col>5</xdr:col>
      <xdr:colOff>228600</xdr:colOff>
      <xdr:row>12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54B491F-DEAE-41EC-867E-381B58569A09}"/>
            </a:ext>
          </a:extLst>
        </xdr:cNvPr>
        <xdr:cNvSpPr txBox="1"/>
      </xdr:nvSpPr>
      <xdr:spPr>
        <a:xfrm>
          <a:off x="51530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228600</xdr:colOff>
      <xdr:row>17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79879D-C839-47E7-A3DA-395EB9DDD430}"/>
            </a:ext>
          </a:extLst>
        </xdr:cNvPr>
        <xdr:cNvSpPr txBox="1"/>
      </xdr:nvSpPr>
      <xdr:spPr>
        <a:xfrm>
          <a:off x="515302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228600</xdr:colOff>
      <xdr:row>19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BBDA3CA-B25A-4667-A89A-A762EC20AB17}"/>
            </a:ext>
          </a:extLst>
        </xdr:cNvPr>
        <xdr:cNvSpPr txBox="1"/>
      </xdr:nvSpPr>
      <xdr:spPr>
        <a:xfrm>
          <a:off x="515302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228600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C40CDE4-395F-45D2-A621-3FDD6ACFD90C}"/>
            </a:ext>
          </a:extLst>
        </xdr:cNvPr>
        <xdr:cNvSpPr txBox="1"/>
      </xdr:nvSpPr>
      <xdr:spPr>
        <a:xfrm>
          <a:off x="515302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228600</xdr:colOff>
      <xdr:row>20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31FB574-069B-4DFB-8EEB-D15B0B7B9D24}"/>
            </a:ext>
          </a:extLst>
        </xdr:cNvPr>
        <xdr:cNvSpPr txBox="1"/>
      </xdr:nvSpPr>
      <xdr:spPr>
        <a:xfrm>
          <a:off x="515302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228600</xdr:colOff>
      <xdr:row>20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8199609-8C49-40D4-8A30-EC7B8DE3E1AB}"/>
            </a:ext>
          </a:extLst>
        </xdr:cNvPr>
        <xdr:cNvSpPr txBox="1"/>
      </xdr:nvSpPr>
      <xdr:spPr>
        <a:xfrm>
          <a:off x="515302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28</xdr:row>
      <xdr:rowOff>28575</xdr:rowOff>
    </xdr:from>
    <xdr:to>
      <xdr:col>20</xdr:col>
      <xdr:colOff>323850</xdr:colOff>
      <xdr:row>62</xdr:row>
      <xdr:rowOff>152399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A022679-63A0-4B77-A390-1E929A482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342900</xdr:colOff>
      <xdr:row>43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7F57E0-A60A-4C2A-9D1C-2F7A3CA97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velopment%20Lots\Housing%20%23s%209-2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5"/>
      <sheetName val="Sheet4"/>
      <sheetName val="Sheet6"/>
    </sheetNames>
    <sheetDataSet>
      <sheetData sheetId="0"/>
      <sheetData sheetId="1"/>
      <sheetData sheetId="2"/>
      <sheetData sheetId="3">
        <row r="1">
          <cell r="A1" t="str">
            <v>Date</v>
          </cell>
        </row>
        <row r="2">
          <cell r="A2">
            <v>44460</v>
          </cell>
        </row>
        <row r="7">
          <cell r="A7" t="str">
            <v>OWNER-OCCUPIED</v>
          </cell>
          <cell r="C7">
            <v>392</v>
          </cell>
          <cell r="J7">
            <v>58</v>
          </cell>
        </row>
        <row r="8">
          <cell r="A8" t="str">
            <v>Single Family Ownership</v>
          </cell>
          <cell r="C8">
            <v>261</v>
          </cell>
          <cell r="J8">
            <v>42</v>
          </cell>
        </row>
        <row r="9">
          <cell r="A9" t="str">
            <v>Mutifamily Ownership</v>
          </cell>
          <cell r="C9">
            <v>131</v>
          </cell>
          <cell r="J9">
            <v>16</v>
          </cell>
        </row>
        <row r="10">
          <cell r="A10" t="str">
            <v>Total Owner</v>
          </cell>
          <cell r="C10">
            <v>392</v>
          </cell>
          <cell r="J10">
            <v>58</v>
          </cell>
        </row>
        <row r="11">
          <cell r="A11" t="str">
            <v>RENTAL HOUSING</v>
          </cell>
          <cell r="C11">
            <v>634</v>
          </cell>
          <cell r="J11">
            <v>297</v>
          </cell>
        </row>
        <row r="12">
          <cell r="A12" t="str">
            <v>Market Rate (new construction)</v>
          </cell>
          <cell r="C12">
            <v>333</v>
          </cell>
          <cell r="J12">
            <v>271</v>
          </cell>
        </row>
        <row r="13">
          <cell r="A13" t="str">
            <v>Deep/Shallow-Subsidy</v>
          </cell>
          <cell r="C13">
            <v>276</v>
          </cell>
          <cell r="J13">
            <v>41</v>
          </cell>
        </row>
        <row r="14">
          <cell r="A14" t="str">
            <v>Special Needs/Transitional</v>
          </cell>
          <cell r="C14">
            <v>25</v>
          </cell>
          <cell r="J14">
            <v>0</v>
          </cell>
        </row>
        <row r="15">
          <cell r="A15" t="str">
            <v>Total Renter-Occupied</v>
          </cell>
          <cell r="C15">
            <v>634</v>
          </cell>
          <cell r="J15">
            <v>312</v>
          </cell>
        </row>
        <row r="16">
          <cell r="A16" t="str">
            <v>SENIOR HOUSING</v>
          </cell>
          <cell r="C16">
            <v>403</v>
          </cell>
          <cell r="J16">
            <v>76</v>
          </cell>
        </row>
        <row r="17">
          <cell r="A17" t="str">
            <v xml:space="preserve">    Deep/Shallow Subsidy</v>
          </cell>
          <cell r="C17">
            <v>97</v>
          </cell>
          <cell r="J17">
            <v>0</v>
          </cell>
        </row>
        <row r="18">
          <cell r="A18" t="str">
            <v>Adult Rental</v>
          </cell>
          <cell r="C18">
            <v>96</v>
          </cell>
          <cell r="J18">
            <v>0</v>
          </cell>
        </row>
        <row r="19">
          <cell r="A19" t="str">
            <v>Congregate</v>
          </cell>
          <cell r="C19">
            <v>118</v>
          </cell>
          <cell r="J19">
            <v>76</v>
          </cell>
        </row>
        <row r="20">
          <cell r="A20" t="str">
            <v>Assisted Livng</v>
          </cell>
          <cell r="C20">
            <v>10</v>
          </cell>
          <cell r="J20">
            <v>0</v>
          </cell>
        </row>
        <row r="21">
          <cell r="A21" t="str">
            <v>Memory Care</v>
          </cell>
          <cell r="C21">
            <v>82</v>
          </cell>
          <cell r="J21">
            <v>0</v>
          </cell>
        </row>
        <row r="22">
          <cell r="A22" t="str">
            <v>Total Senior</v>
          </cell>
          <cell r="C22">
            <v>403</v>
          </cell>
          <cell r="J22">
            <v>76</v>
          </cell>
        </row>
        <row r="23">
          <cell r="A23" t="str">
            <v>Total All Units</v>
          </cell>
          <cell r="C23">
            <v>1429</v>
          </cell>
          <cell r="J23">
            <v>446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B3FA-BA17-449D-AACF-98CB328EBA83}">
  <dimension ref="A1:K43"/>
  <sheetViews>
    <sheetView topLeftCell="A19" workbookViewId="0">
      <selection activeCell="C26" sqref="C26"/>
    </sheetView>
  </sheetViews>
  <sheetFormatPr defaultRowHeight="15" x14ac:dyDescent="0.25"/>
  <cols>
    <col min="1" max="1" width="25.7109375" customWidth="1"/>
    <col min="2" max="3" width="15.28515625" customWidth="1"/>
    <col min="4" max="4" width="11.140625" customWidth="1"/>
    <col min="5" max="5" width="6.42578125" customWidth="1"/>
    <col min="6" max="6" width="7.5703125" customWidth="1"/>
    <col min="7" max="7" width="7" customWidth="1"/>
    <col min="8" max="9" width="6.28515625" customWidth="1"/>
    <col min="10" max="10" width="11.85546875" customWidth="1"/>
    <col min="11" max="11" width="6.28515625" customWidth="1"/>
  </cols>
  <sheetData>
    <row r="1" spans="1:11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</row>
    <row r="2" spans="1:11" ht="15.75" x14ac:dyDescent="0.25">
      <c r="A2" s="4">
        <v>44460</v>
      </c>
      <c r="B2" s="2"/>
      <c r="C2" s="2"/>
      <c r="D2" s="2"/>
      <c r="E2" s="2"/>
      <c r="F2" s="2"/>
      <c r="G2" s="2"/>
      <c r="H2" s="2"/>
      <c r="I2" s="2"/>
      <c r="J2" s="3"/>
      <c r="K2" s="2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2"/>
    </row>
    <row r="5" spans="1:11" ht="15.75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2"/>
    </row>
    <row r="6" spans="1:11" ht="15.75" x14ac:dyDescent="0.25">
      <c r="A6" s="5"/>
      <c r="B6" s="5"/>
      <c r="C6" s="6"/>
      <c r="D6" s="2"/>
      <c r="E6" s="2"/>
      <c r="F6" s="2"/>
      <c r="G6" s="2"/>
      <c r="H6" s="2"/>
      <c r="I6" s="2"/>
      <c r="J6" s="3"/>
      <c r="K6" s="2"/>
    </row>
    <row r="7" spans="1:11" ht="47.25" x14ac:dyDescent="0.25">
      <c r="A7" s="7" t="s">
        <v>1</v>
      </c>
      <c r="B7" s="8"/>
      <c r="C7" s="7">
        <v>392</v>
      </c>
      <c r="D7" s="9">
        <v>2016</v>
      </c>
      <c r="E7" s="9">
        <v>2017</v>
      </c>
      <c r="F7" s="9">
        <v>2018</v>
      </c>
      <c r="G7" s="9">
        <v>2019</v>
      </c>
      <c r="H7" s="9">
        <v>2020</v>
      </c>
      <c r="I7" s="9">
        <v>2021</v>
      </c>
      <c r="J7" s="19" t="s">
        <v>19</v>
      </c>
      <c r="K7" s="10" t="s">
        <v>2</v>
      </c>
    </row>
    <row r="8" spans="1:11" ht="15.75" x14ac:dyDescent="0.25">
      <c r="A8" s="11" t="s">
        <v>3</v>
      </c>
      <c r="B8" s="12"/>
      <c r="C8" s="13">
        <v>261</v>
      </c>
      <c r="D8" s="14">
        <v>5</v>
      </c>
      <c r="E8" s="14">
        <v>10</v>
      </c>
      <c r="F8" s="14">
        <v>8</v>
      </c>
      <c r="G8" s="14">
        <v>8</v>
      </c>
      <c r="H8" s="14">
        <v>6</v>
      </c>
      <c r="I8" s="14">
        <v>5</v>
      </c>
      <c r="J8" s="14">
        <f>SUM(D8:I8)</f>
        <v>42</v>
      </c>
      <c r="K8" s="15">
        <f>+C8-J8</f>
        <v>219</v>
      </c>
    </row>
    <row r="9" spans="1:11" ht="15.75" x14ac:dyDescent="0.25">
      <c r="A9" s="11" t="s">
        <v>4</v>
      </c>
      <c r="B9" s="12"/>
      <c r="C9" s="16">
        <v>131</v>
      </c>
      <c r="D9" s="14">
        <v>6</v>
      </c>
      <c r="E9" s="14">
        <v>10</v>
      </c>
      <c r="F9" s="14">
        <v>0</v>
      </c>
      <c r="G9" s="14">
        <v>0</v>
      </c>
      <c r="H9" s="14">
        <v>0</v>
      </c>
      <c r="I9" s="14">
        <v>0</v>
      </c>
      <c r="J9" s="14">
        <f>SUM(D9:H9)</f>
        <v>16</v>
      </c>
      <c r="K9" s="15">
        <f>+C9-J9</f>
        <v>115</v>
      </c>
    </row>
    <row r="10" spans="1:11" ht="15.75" x14ac:dyDescent="0.25">
      <c r="A10" s="11" t="s">
        <v>5</v>
      </c>
      <c r="B10" s="12"/>
      <c r="C10" s="16">
        <f t="shared" ref="C10:H10" si="0">SUM(C8:C9)</f>
        <v>392</v>
      </c>
      <c r="D10" s="14">
        <f t="shared" si="0"/>
        <v>11</v>
      </c>
      <c r="E10" s="14">
        <f t="shared" si="0"/>
        <v>20</v>
      </c>
      <c r="F10" s="14">
        <f t="shared" si="0"/>
        <v>8</v>
      </c>
      <c r="G10" s="14">
        <f t="shared" si="0"/>
        <v>8</v>
      </c>
      <c r="H10" s="14">
        <f t="shared" si="0"/>
        <v>6</v>
      </c>
      <c r="I10" s="14">
        <v>5</v>
      </c>
      <c r="J10" s="14">
        <f>SUM(D10:I10)</f>
        <v>58</v>
      </c>
      <c r="K10" s="15">
        <f>SUM(K8:K9)</f>
        <v>334</v>
      </c>
    </row>
    <row r="11" spans="1:11" ht="47.25" x14ac:dyDescent="0.25">
      <c r="A11" s="7" t="s">
        <v>6</v>
      </c>
      <c r="B11" s="17"/>
      <c r="C11" s="7">
        <v>634</v>
      </c>
      <c r="D11" s="9">
        <v>2016</v>
      </c>
      <c r="E11" s="9">
        <v>2017</v>
      </c>
      <c r="F11" s="9">
        <v>2018</v>
      </c>
      <c r="G11" s="9">
        <v>2019</v>
      </c>
      <c r="H11" s="9">
        <v>2020</v>
      </c>
      <c r="I11" s="9">
        <v>2021</v>
      </c>
      <c r="J11" s="19" t="s">
        <v>19</v>
      </c>
      <c r="K11" s="10" t="s">
        <v>2</v>
      </c>
    </row>
    <row r="12" spans="1:11" ht="15.75" x14ac:dyDescent="0.25">
      <c r="A12" s="18" t="s">
        <v>7</v>
      </c>
      <c r="B12" s="12"/>
      <c r="C12" s="13">
        <v>333</v>
      </c>
      <c r="D12" s="14">
        <v>39</v>
      </c>
      <c r="E12" s="14">
        <v>73</v>
      </c>
      <c r="F12" s="14">
        <v>64</v>
      </c>
      <c r="G12" s="14">
        <v>36</v>
      </c>
      <c r="H12" s="14">
        <v>44</v>
      </c>
      <c r="I12" s="14">
        <v>15</v>
      </c>
      <c r="J12" s="14">
        <f>SUM(D12:I12)</f>
        <v>271</v>
      </c>
      <c r="K12" s="15">
        <f>+C12-J12</f>
        <v>62</v>
      </c>
    </row>
    <row r="13" spans="1:11" ht="15.75" x14ac:dyDescent="0.25">
      <c r="A13" s="18" t="s">
        <v>8</v>
      </c>
      <c r="B13" s="12"/>
      <c r="C13" s="16">
        <f>134+142</f>
        <v>276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41</v>
      </c>
      <c r="J13" s="14">
        <f>+SUM(D13:I13)</f>
        <v>41</v>
      </c>
      <c r="K13" s="15">
        <f>+C13-J13</f>
        <v>235</v>
      </c>
    </row>
    <row r="14" spans="1:11" ht="15.75" x14ac:dyDescent="0.25">
      <c r="A14" s="11" t="s">
        <v>9</v>
      </c>
      <c r="B14" s="12"/>
      <c r="C14" s="16">
        <v>25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f>SUM(D14:H14)</f>
        <v>0</v>
      </c>
      <c r="K14" s="15">
        <f>+C14-J14</f>
        <v>25</v>
      </c>
    </row>
    <row r="15" spans="1:11" ht="15.75" x14ac:dyDescent="0.25">
      <c r="A15" s="18" t="s">
        <v>10</v>
      </c>
      <c r="B15" s="12"/>
      <c r="C15" s="16">
        <f t="shared" ref="C15:H15" si="1">SUM(C12:C14)</f>
        <v>634</v>
      </c>
      <c r="D15" s="14">
        <f t="shared" si="1"/>
        <v>39</v>
      </c>
      <c r="E15" s="14">
        <f t="shared" si="1"/>
        <v>73</v>
      </c>
      <c r="F15" s="14">
        <f t="shared" si="1"/>
        <v>64</v>
      </c>
      <c r="G15" s="14">
        <f t="shared" si="1"/>
        <v>36</v>
      </c>
      <c r="H15" s="14">
        <f t="shared" si="1"/>
        <v>44</v>
      </c>
      <c r="I15" s="14">
        <f>+I12+I13+I14</f>
        <v>56</v>
      </c>
      <c r="J15" s="14">
        <f>SUM(D15:I15)</f>
        <v>312</v>
      </c>
      <c r="K15" s="15">
        <f>SUM(K12:K14)</f>
        <v>322</v>
      </c>
    </row>
    <row r="16" spans="1:11" ht="47.25" x14ac:dyDescent="0.25">
      <c r="A16" s="8" t="s">
        <v>11</v>
      </c>
      <c r="B16" s="17"/>
      <c r="C16" s="7">
        <v>403</v>
      </c>
      <c r="D16" s="9">
        <v>2016</v>
      </c>
      <c r="E16" s="9">
        <v>2017</v>
      </c>
      <c r="F16" s="9">
        <v>2018</v>
      </c>
      <c r="G16" s="9">
        <v>2019</v>
      </c>
      <c r="H16" s="9">
        <v>2020</v>
      </c>
      <c r="I16" s="9">
        <v>2021</v>
      </c>
      <c r="J16" s="19" t="s">
        <v>19</v>
      </c>
      <c r="K16" s="10" t="s">
        <v>2</v>
      </c>
    </row>
    <row r="17" spans="1:11" ht="15.75" x14ac:dyDescent="0.25">
      <c r="A17" s="11" t="s">
        <v>12</v>
      </c>
      <c r="B17" s="12"/>
      <c r="C17" s="13">
        <v>97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f>SUM(D17:I17)</f>
        <v>0</v>
      </c>
      <c r="K17" s="15">
        <f t="shared" ref="K17:K23" si="2">+C17-J17</f>
        <v>97</v>
      </c>
    </row>
    <row r="18" spans="1:11" ht="15.75" x14ac:dyDescent="0.25">
      <c r="A18" s="11" t="s">
        <v>13</v>
      </c>
      <c r="B18" s="12"/>
      <c r="C18" s="16">
        <v>96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f>SUM(D18:I18)</f>
        <v>0</v>
      </c>
      <c r="K18" s="15">
        <f t="shared" si="2"/>
        <v>96</v>
      </c>
    </row>
    <row r="19" spans="1:11" ht="15.75" x14ac:dyDescent="0.25">
      <c r="A19" s="11" t="s">
        <v>14</v>
      </c>
      <c r="B19" s="12"/>
      <c r="C19" s="16">
        <v>118</v>
      </c>
      <c r="D19" s="14">
        <v>0</v>
      </c>
      <c r="E19" s="14">
        <v>0</v>
      </c>
      <c r="F19" s="14">
        <v>76</v>
      </c>
      <c r="G19" s="14">
        <v>0</v>
      </c>
      <c r="H19" s="14">
        <v>0</v>
      </c>
      <c r="I19" s="14">
        <v>0</v>
      </c>
      <c r="J19" s="14">
        <f>SUM(D19:I19)</f>
        <v>76</v>
      </c>
      <c r="K19" s="15">
        <f t="shared" si="2"/>
        <v>42</v>
      </c>
    </row>
    <row r="20" spans="1:11" ht="15.75" x14ac:dyDescent="0.25">
      <c r="A20" s="11" t="s">
        <v>15</v>
      </c>
      <c r="B20" s="12"/>
      <c r="C20" s="16">
        <v>10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f>SUM(D20:I20)</f>
        <v>0</v>
      </c>
      <c r="K20" s="15">
        <f t="shared" si="2"/>
        <v>10</v>
      </c>
    </row>
    <row r="21" spans="1:11" ht="15.75" x14ac:dyDescent="0.25">
      <c r="A21" s="11" t="s">
        <v>16</v>
      </c>
      <c r="B21" s="12"/>
      <c r="C21" s="16">
        <v>82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f t="shared" ref="J21" si="3">SUM(D21:H21)</f>
        <v>0</v>
      </c>
      <c r="K21" s="15">
        <f t="shared" si="2"/>
        <v>82</v>
      </c>
    </row>
    <row r="22" spans="1:11" ht="15.75" x14ac:dyDescent="0.25">
      <c r="A22" s="11" t="s">
        <v>17</v>
      </c>
      <c r="B22" s="12"/>
      <c r="C22" s="16">
        <f>SUM(C17:C21)</f>
        <v>403</v>
      </c>
      <c r="D22" s="14">
        <v>0</v>
      </c>
      <c r="E22" s="14">
        <v>0</v>
      </c>
      <c r="F22" s="14">
        <f>+SUM(F17:F21)</f>
        <v>76</v>
      </c>
      <c r="G22" s="14">
        <v>0</v>
      </c>
      <c r="H22" s="14">
        <f>SUM(H17:H21)</f>
        <v>0</v>
      </c>
      <c r="I22" s="14">
        <f>SUM(I17:I21)</f>
        <v>0</v>
      </c>
      <c r="J22" s="14">
        <f>SUM(D21:I22)</f>
        <v>76</v>
      </c>
      <c r="K22" s="15">
        <f t="shared" si="2"/>
        <v>327</v>
      </c>
    </row>
    <row r="23" spans="1:11" ht="15.75" x14ac:dyDescent="0.25">
      <c r="A23" s="11" t="s">
        <v>18</v>
      </c>
      <c r="B23" s="12"/>
      <c r="C23" s="16">
        <f>+C22+C15+C10</f>
        <v>1429</v>
      </c>
      <c r="D23" s="14">
        <f>+D22+D15+D10</f>
        <v>50</v>
      </c>
      <c r="E23" s="14">
        <f t="shared" ref="E23:J23" si="4">+E22+E15+E10</f>
        <v>93</v>
      </c>
      <c r="F23" s="14">
        <f t="shared" si="4"/>
        <v>148</v>
      </c>
      <c r="G23" s="14">
        <f t="shared" si="4"/>
        <v>44</v>
      </c>
      <c r="H23" s="14">
        <f t="shared" si="4"/>
        <v>50</v>
      </c>
      <c r="I23" s="14">
        <f t="shared" si="4"/>
        <v>61</v>
      </c>
      <c r="J23" s="14">
        <f t="shared" si="4"/>
        <v>446</v>
      </c>
      <c r="K23" s="15">
        <f t="shared" si="2"/>
        <v>983</v>
      </c>
    </row>
    <row r="24" spans="1:11" ht="15.75" x14ac:dyDescent="0.25">
      <c r="A24" s="20"/>
      <c r="B24" s="21"/>
      <c r="C24" s="20"/>
      <c r="D24" s="21"/>
      <c r="E24" s="21"/>
      <c r="F24" s="21"/>
      <c r="G24" s="21"/>
      <c r="H24" s="21"/>
      <c r="I24" s="21"/>
      <c r="J24" s="21"/>
      <c r="K24" s="20"/>
    </row>
    <row r="25" spans="1:11" ht="15.75" x14ac:dyDescent="0.25">
      <c r="A25" s="20"/>
      <c r="B25" s="21"/>
      <c r="C25" s="20"/>
      <c r="D25" s="21"/>
      <c r="E25" s="21"/>
      <c r="F25" s="21"/>
      <c r="G25" s="21"/>
      <c r="H25" s="21"/>
      <c r="I25" s="21"/>
      <c r="J25" s="21"/>
      <c r="K25" s="20"/>
    </row>
    <row r="26" spans="1:11" ht="15.75" x14ac:dyDescent="0.25">
      <c r="A26" s="20"/>
      <c r="B26" s="21"/>
      <c r="C26" s="20"/>
      <c r="D26" s="21"/>
      <c r="E26" s="21"/>
      <c r="F26" s="21"/>
      <c r="G26" s="21"/>
      <c r="H26" s="21"/>
      <c r="I26" s="21"/>
      <c r="J26" s="21"/>
      <c r="K26" s="20"/>
    </row>
    <row r="27" spans="1:11" ht="15.75" x14ac:dyDescent="0.25">
      <c r="A27" s="20"/>
      <c r="B27" s="21"/>
      <c r="C27" s="20"/>
      <c r="D27" s="21"/>
      <c r="E27" s="21"/>
      <c r="F27" s="21"/>
      <c r="G27" s="21"/>
      <c r="H27" s="21"/>
      <c r="I27" s="21"/>
      <c r="J27" s="21"/>
      <c r="K27" s="20"/>
    </row>
    <row r="28" spans="1:11" ht="15.75" x14ac:dyDescent="0.25">
      <c r="A28" s="20"/>
      <c r="B28" s="21"/>
      <c r="C28" s="20"/>
      <c r="D28" s="21"/>
      <c r="E28" s="21"/>
      <c r="F28" s="21"/>
      <c r="G28" s="21"/>
      <c r="H28" s="21"/>
      <c r="I28" s="21"/>
      <c r="J28" s="21"/>
      <c r="K28" s="20"/>
    </row>
    <row r="32" spans="1:11" ht="24.75" customHeight="1" x14ac:dyDescent="0.25"/>
    <row r="33" ht="40.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064E-9881-4E6D-A6AF-F48669102978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City of Winona,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Larson</dc:creator>
  <cp:lastModifiedBy>Nick Larson</cp:lastModifiedBy>
  <cp:lastPrinted>2022-05-25T13:50:47Z</cp:lastPrinted>
  <dcterms:created xsi:type="dcterms:W3CDTF">2022-05-05T18:25:35Z</dcterms:created>
  <dcterms:modified xsi:type="dcterms:W3CDTF">2022-05-25T14:14:49Z</dcterms:modified>
</cp:coreProperties>
</file>